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GENIE B 23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I46" i="1"/>
  <c r="I47"/>
  <c r="I48"/>
  <c r="I49"/>
  <c r="I50"/>
  <c r="I51"/>
  <c r="H46"/>
  <c r="H47"/>
  <c r="H48"/>
  <c r="H49"/>
  <c r="H50"/>
  <c r="H51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"/>
  <c r="I5"/>
  <c r="I6"/>
  <c r="I7"/>
  <c r="I8"/>
  <c r="I9"/>
  <c r="I10"/>
  <c r="I11"/>
  <c r="I12"/>
  <c r="I13"/>
  <c r="I14"/>
  <c r="I15"/>
  <c r="I16"/>
  <c r="I17"/>
  <c r="I18"/>
  <c r="I19"/>
  <c r="I3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</calcChain>
</file>

<file path=xl/sharedStrings.xml><?xml version="1.0" encoding="utf-8"?>
<sst xmlns="http://schemas.openxmlformats.org/spreadsheetml/2006/main" count="260" uniqueCount="124">
  <si>
    <t>01</t>
  </si>
  <si>
    <t>CODICE</t>
  </si>
  <si>
    <t>DESCRIPTION</t>
  </si>
  <si>
    <t>SPRING</t>
  </si>
  <si>
    <t>SPACER</t>
  </si>
  <si>
    <t>FLANGE</t>
  </si>
  <si>
    <t>BUSHING</t>
  </si>
  <si>
    <t>PIN</t>
  </si>
  <si>
    <t>SUPPORT</t>
  </si>
  <si>
    <t>TIGHTENER</t>
  </si>
  <si>
    <t>PULLEY</t>
  </si>
  <si>
    <t>PIPE</t>
  </si>
  <si>
    <t>SCREW</t>
  </si>
  <si>
    <t>BEARING</t>
  </si>
  <si>
    <t>LOCK NUT</t>
  </si>
  <si>
    <t>WASHER</t>
  </si>
  <si>
    <t>SHIM</t>
  </si>
  <si>
    <t>COVER</t>
  </si>
  <si>
    <t>NUT</t>
  </si>
  <si>
    <t>BELT</t>
  </si>
  <si>
    <t>SOLENOID VALVE</t>
  </si>
  <si>
    <t>MALE COUPLING</t>
  </si>
  <si>
    <t>SPLASH GUARD</t>
  </si>
  <si>
    <t>COCK</t>
  </si>
  <si>
    <t>ELBOW</t>
  </si>
  <si>
    <t>SCRUB DECK</t>
  </si>
  <si>
    <t>ITEM</t>
  </si>
  <si>
    <t>QTY</t>
  </si>
  <si>
    <t>TRIM</t>
  </si>
  <si>
    <t>E81530</t>
  </si>
  <si>
    <t>E82845</t>
  </si>
  <si>
    <t>E82844</t>
  </si>
  <si>
    <t>212363</t>
  </si>
  <si>
    <t>212364</t>
  </si>
  <si>
    <t>212365</t>
  </si>
  <si>
    <t>212375</t>
  </si>
  <si>
    <t>212413</t>
  </si>
  <si>
    <t>213120</t>
  </si>
  <si>
    <t>213121</t>
  </si>
  <si>
    <t>E88366</t>
  </si>
  <si>
    <t>213170</t>
  </si>
  <si>
    <t>E82710</t>
  </si>
  <si>
    <t>E81752</t>
  </si>
  <si>
    <t>E83547</t>
  </si>
  <si>
    <t>E86667</t>
  </si>
  <si>
    <t>E81657</t>
  </si>
  <si>
    <t>E82288</t>
  </si>
  <si>
    <t>E83833</t>
  </si>
  <si>
    <t>E88042</t>
  </si>
  <si>
    <t>E81871</t>
  </si>
  <si>
    <t>408986</t>
  </si>
  <si>
    <t>E82256</t>
  </si>
  <si>
    <t>E83550</t>
  </si>
  <si>
    <t>E81709</t>
  </si>
  <si>
    <t>E83879</t>
  </si>
  <si>
    <t>E82761</t>
  </si>
  <si>
    <t>E81874</t>
  </si>
  <si>
    <t>409212</t>
  </si>
  <si>
    <t>E83903</t>
  </si>
  <si>
    <t>E87290</t>
  </si>
  <si>
    <t>E81719</t>
  </si>
  <si>
    <t>E81967</t>
  </si>
  <si>
    <t>E81998</t>
  </si>
  <si>
    <t>E86250</t>
  </si>
  <si>
    <t>E81727</t>
  </si>
  <si>
    <t>E81541</t>
  </si>
  <si>
    <t>E82467</t>
  </si>
  <si>
    <t>E86167</t>
  </si>
  <si>
    <t>E82711</t>
  </si>
  <si>
    <t>E81543</t>
  </si>
  <si>
    <t>E81550</t>
  </si>
  <si>
    <t>E81551</t>
  </si>
  <si>
    <t>SKU</t>
  </si>
  <si>
    <t>E81552</t>
  </si>
  <si>
    <t>FITTING</t>
  </si>
  <si>
    <t>E20157</t>
  </si>
  <si>
    <t>E86156</t>
  </si>
  <si>
    <t>E81553</t>
  </si>
  <si>
    <t>CARBON BRUSH</t>
  </si>
  <si>
    <t>E81555</t>
  </si>
  <si>
    <t>MOTOR</t>
  </si>
  <si>
    <t>422790</t>
  </si>
  <si>
    <t>CARBON BRUSH HOLDER</t>
  </si>
  <si>
    <t>DYNAMICS DESCRIPTION</t>
  </si>
  <si>
    <t>Belt Tensioning Spring</t>
  </si>
  <si>
    <t>Spacer</t>
  </si>
  <si>
    <t>Clutch Plate</t>
  </si>
  <si>
    <t>Bushing</t>
  </si>
  <si>
    <t>Clutch Flange</t>
  </si>
  <si>
    <t>Tensioner Arm</t>
  </si>
  <si>
    <t>Hose, 8 OD x 5 ID x L 105</t>
  </si>
  <si>
    <t>Tubing 5 OD x 30 L</t>
  </si>
  <si>
    <t>M6x16 Bolt, Zinc Hex Head</t>
  </si>
  <si>
    <t>Bearing, 6001 2RS</t>
  </si>
  <si>
    <t>Bearing, 6204 2RS</t>
  </si>
  <si>
    <t>Screw, Pan Hd Phil Self Tap</t>
  </si>
  <si>
    <t>Hex Bolt M8x25 Zinc</t>
  </si>
  <si>
    <t>Flat Hd Soc Machine Screw M6x16 Zinc</t>
  </si>
  <si>
    <t>Flat Hd Soc Machine Screw M8x40 Zinc</t>
  </si>
  <si>
    <t>Nyloc Hex Nut, M5x7 Zinc</t>
  </si>
  <si>
    <t>NyLoc Hex Nut, M6 Zinc</t>
  </si>
  <si>
    <t>Nyloc Hex Nut, M8 Zinc</t>
  </si>
  <si>
    <t>Flat Washer M5x11x1 Zinc</t>
  </si>
  <si>
    <t>Washer 6x12x1.6</t>
  </si>
  <si>
    <t>Flat Washer M8x17x1.6 Zinc</t>
  </si>
  <si>
    <t>Shim Washer M14x22x0.3</t>
  </si>
  <si>
    <t>Shim M37x47x0.3</t>
  </si>
  <si>
    <t>Cap</t>
  </si>
  <si>
    <t>Nut</t>
  </si>
  <si>
    <t>Pan Hd Phil Machine Screw M4x10 SS</t>
  </si>
  <si>
    <t>Hex Bolt M5x14 Zinc</t>
  </si>
  <si>
    <t>Bracket</t>
  </si>
  <si>
    <t>Brush Drive Belt</t>
  </si>
  <si>
    <t>Solenoid Valve 12VDC</t>
  </si>
  <si>
    <t>Pipe</t>
  </si>
  <si>
    <t>Quick Disconnect, Male 1/4</t>
  </si>
  <si>
    <t>Guard, Vispa</t>
  </si>
  <si>
    <t>Ball Valve</t>
  </si>
  <si>
    <t>Threaded Elbow</t>
  </si>
  <si>
    <t>Fitting, Brass, 1/4" x 7mm</t>
  </si>
  <si>
    <t>Hex Lug</t>
  </si>
  <si>
    <t>Carbon Brush</t>
  </si>
  <si>
    <t>Brush Motor 12VDC 360W</t>
  </si>
  <si>
    <t xml:space="preserve"> DESCRIPTION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</si>
</sst>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0" fontId="5" fillId="0" borderId="0" xfId="0" applyFont="1"/>
    <xf numFmtId="49" fontId="4" fillId="0" borderId="0" xfId="0" applyNumberFormat="1" applyFont="1" applyProtection="1">
      <protection locked="0"/>
    </xf>
    <xf numFmtId="0" fontId="6" fillId="0" borderId="0" xfId="0" applyFont="1"/>
    <xf numFmtId="49" fontId="2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49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left"/>
      <protection locked="0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9" fillId="0" borderId="1" xfId="0" applyFont="1" applyBorder="1" applyAlignment="1" applyProtection="1">
      <alignment horizontal="center"/>
      <protection locked="0"/>
    </xf>
    <xf numFmtId="49" fontId="9" fillId="0" borderId="1" xfId="0" applyNumberFormat="1" applyFont="1" applyBorder="1" applyAlignment="1" applyProtection="1">
      <alignment horizontal="left" indent="2"/>
      <protection locked="0"/>
    </xf>
    <xf numFmtId="0" fontId="9" fillId="0" borderId="1" xfId="0" applyFont="1" applyBorder="1" applyAlignment="1" applyProtection="1">
      <alignment horizontal="left" indent="3"/>
      <protection locked="0"/>
    </xf>
    <xf numFmtId="1" fontId="8" fillId="0" borderId="1" xfId="0" applyNumberFormat="1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49" fontId="8" fillId="0" borderId="1" xfId="0" applyNumberFormat="1" applyFont="1" applyBorder="1" applyAlignment="1" applyProtection="1">
      <alignment horizontal="left" indent="2"/>
      <protection locked="0"/>
    </xf>
    <xf numFmtId="1" fontId="8" fillId="0" borderId="1" xfId="0" applyNumberFormat="1" applyFont="1" applyBorder="1" applyAlignment="1" applyProtection="1">
      <alignment horizontal="left" indent="2"/>
      <protection locked="0"/>
    </xf>
    <xf numFmtId="49" fontId="10" fillId="0" borderId="1" xfId="0" applyNumberFormat="1" applyFont="1" applyBorder="1" applyAlignment="1" applyProtection="1">
      <alignment horizontal="left" indent="1"/>
      <protection locked="0"/>
    </xf>
    <xf numFmtId="1" fontId="10" fillId="0" borderId="1" xfId="0" applyNumberFormat="1" applyFont="1" applyBorder="1" applyAlignment="1" applyProtection="1">
      <alignment horizontal="left" indent="1"/>
      <protection locked="0"/>
    </xf>
    <xf numFmtId="49" fontId="11" fillId="0" borderId="0" xfId="0" applyNumberFormat="1" applyFont="1" applyProtection="1">
      <protection locked="0"/>
    </xf>
    <xf numFmtId="1" fontId="10" fillId="0" borderId="1" xfId="0" applyNumberFormat="1" applyFont="1" applyBorder="1" applyAlignment="1" applyProtection="1">
      <alignment horizontal="left" indent="2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1"/>
  <sheetViews>
    <sheetView workbookViewId="0">
      <selection sqref="A1:F51"/>
    </sheetView>
  </sheetViews>
  <sheetFormatPr defaultRowHeight="12.75"/>
  <cols>
    <col min="1" max="1" width="10.5703125" customWidth="1"/>
    <col min="2" max="2" width="15.7109375" customWidth="1"/>
    <col min="3" max="4" width="18.5703125" style="12" customWidth="1"/>
    <col min="5" max="5" width="8.140625" style="4" customWidth="1"/>
    <col min="6" max="6" width="32.140625" style="13" customWidth="1"/>
    <col min="7" max="7" width="19" customWidth="1"/>
    <col min="8" max="8" width="14.42578125" customWidth="1"/>
    <col min="9" max="9" width="38.42578125" customWidth="1"/>
  </cols>
  <sheetData>
    <row r="1" spans="2:9" ht="26.85" customHeight="1">
      <c r="B1" s="1" t="s">
        <v>25</v>
      </c>
      <c r="C1" s="10" t="s">
        <v>0</v>
      </c>
      <c r="D1" s="10"/>
    </row>
    <row r="2" spans="2:9">
      <c r="B2" s="2" t="s">
        <v>26</v>
      </c>
      <c r="C2" s="11" t="s">
        <v>1</v>
      </c>
      <c r="D2" s="11"/>
      <c r="E2" s="5" t="s">
        <v>27</v>
      </c>
      <c r="F2" s="14" t="s">
        <v>83</v>
      </c>
      <c r="G2" s="2" t="s">
        <v>2</v>
      </c>
      <c r="H2" s="9" t="s">
        <v>28</v>
      </c>
      <c r="I2" s="9" t="s">
        <v>83</v>
      </c>
    </row>
    <row r="3" spans="2:9">
      <c r="B3" s="3">
        <v>1</v>
      </c>
      <c r="C3" s="8">
        <v>202475</v>
      </c>
      <c r="D3" s="8" t="s">
        <v>29</v>
      </c>
      <c r="E3" s="6">
        <v>1</v>
      </c>
      <c r="F3" s="15" t="s">
        <v>84</v>
      </c>
      <c r="G3" s="2" t="s">
        <v>3</v>
      </c>
      <c r="H3" s="7" t="str">
        <f>LEFT(IFERROR(VLOOKUP(TRIM(C3),[1]!Table_Query_from_BetcoViews[[AlternateID]:[MainSKU]],4,FALSE),C3),6)</f>
        <v>E81530</v>
      </c>
      <c r="I3" t="str">
        <f>IFERROR(VLOOKUP(TRIM(C3),[1]!Table_Query_from_BetcoViews[[AlternateID]:[ItemDescr2]],5,FALSE),G3)</f>
        <v>Belt Tensioning Spring</v>
      </c>
    </row>
    <row r="4" spans="2:9">
      <c r="B4" s="3">
        <v>2</v>
      </c>
      <c r="C4" s="8">
        <v>204329</v>
      </c>
      <c r="D4" s="8" t="s">
        <v>30</v>
      </c>
      <c r="E4" s="6">
        <v>3</v>
      </c>
      <c r="F4" s="15" t="s">
        <v>85</v>
      </c>
      <c r="G4" s="2" t="s">
        <v>4</v>
      </c>
      <c r="H4" s="7" t="str">
        <f>LEFT(IFERROR(VLOOKUP(TRIM(C4),[1]!Table_Query_from_BetcoViews[[AlternateID]:[MainSKU]],4,FALSE),C4),6)</f>
        <v>E82845</v>
      </c>
      <c r="I4" t="str">
        <f>IFERROR(VLOOKUP(TRIM(C4),[1]!Table_Query_from_BetcoViews[[AlternateID]:[ItemDescr2]],5,FALSE),G4)</f>
        <v>Spacer</v>
      </c>
    </row>
    <row r="5" spans="2:9">
      <c r="B5" s="3">
        <v>3</v>
      </c>
      <c r="C5" s="8">
        <v>206829</v>
      </c>
      <c r="D5" s="8" t="s">
        <v>31</v>
      </c>
      <c r="E5" s="6">
        <v>1</v>
      </c>
      <c r="F5" s="15" t="s">
        <v>86</v>
      </c>
      <c r="G5" s="2" t="s">
        <v>5</v>
      </c>
      <c r="H5" s="7" t="str">
        <f>LEFT(IFERROR(VLOOKUP(TRIM(C5),[1]!Table_Query_from_BetcoViews[[AlternateID]:[MainSKU]],4,FALSE),C5),6)</f>
        <v>E82844</v>
      </c>
      <c r="I5" t="str">
        <f>IFERROR(VLOOKUP(TRIM(C5),[1]!Table_Query_from_BetcoViews[[AlternateID]:[ItemDescr2]],5,FALSE),G5)</f>
        <v>Clutch Plate</v>
      </c>
    </row>
    <row r="6" spans="2:9">
      <c r="B6" s="3">
        <v>4</v>
      </c>
      <c r="C6" s="8">
        <v>212363</v>
      </c>
      <c r="D6" s="8" t="s">
        <v>32</v>
      </c>
      <c r="E6" s="6">
        <v>1</v>
      </c>
      <c r="F6" s="15" t="s">
        <v>4</v>
      </c>
      <c r="G6" s="2" t="s">
        <v>4</v>
      </c>
      <c r="H6" s="7" t="str">
        <f>LEFT(IFERROR(VLOOKUP(C6,[1]!Table_Query_from_BetcoViews[[AlternateID]:[MainSKU]],4,FALSE),C6),6)</f>
        <v>212363</v>
      </c>
      <c r="I6" t="str">
        <f>IFERROR(VLOOKUP(TRIM(C6),[1]!Table_Query_from_BetcoViews[[AlternateID]:[ItemDescr2]],5,FALSE),G6)</f>
        <v>SPACER</v>
      </c>
    </row>
    <row r="7" spans="2:9">
      <c r="B7" s="3">
        <v>5</v>
      </c>
      <c r="C7" s="8">
        <v>212364</v>
      </c>
      <c r="D7" s="8" t="s">
        <v>33</v>
      </c>
      <c r="E7" s="6">
        <v>1</v>
      </c>
      <c r="F7" s="15" t="s">
        <v>87</v>
      </c>
      <c r="G7" s="2" t="s">
        <v>6</v>
      </c>
      <c r="H7" s="7" t="str">
        <f>LEFT(IFERROR(VLOOKUP(C7,[1]!Table_Query_from_BetcoViews[[AlternateID]:[MainSKU]],4,FALSE),C7),6)</f>
        <v>212364</v>
      </c>
      <c r="I7" t="str">
        <f>IFERROR(VLOOKUP(TRIM(C7),[1]!Table_Query_from_BetcoViews[[AlternateID]:[ItemDescr2]],5,FALSE),G7)</f>
        <v>Bushing</v>
      </c>
    </row>
    <row r="8" spans="2:9">
      <c r="B8" s="3">
        <v>6</v>
      </c>
      <c r="C8" s="8">
        <v>212365</v>
      </c>
      <c r="D8" s="8" t="s">
        <v>34</v>
      </c>
      <c r="E8" s="6">
        <v>1</v>
      </c>
      <c r="F8" s="15" t="s">
        <v>4</v>
      </c>
      <c r="G8" s="2" t="s">
        <v>4</v>
      </c>
      <c r="H8" s="7" t="str">
        <f>LEFT(IFERROR(VLOOKUP(C8,[1]!Table_Query_from_BetcoViews[[AlternateID]:[MainSKU]],4,FALSE),C8),6)</f>
        <v>212365</v>
      </c>
      <c r="I8" t="str">
        <f>IFERROR(VLOOKUP(TRIM(C8),[1]!Table_Query_from_BetcoViews[[AlternateID]:[ItemDescr2]],5,FALSE),G8)</f>
        <v>SPACER</v>
      </c>
    </row>
    <row r="9" spans="2:9">
      <c r="B9" s="3">
        <v>7</v>
      </c>
      <c r="C9" s="8">
        <v>212375</v>
      </c>
      <c r="D9" s="8" t="s">
        <v>35</v>
      </c>
      <c r="E9" s="6">
        <v>1</v>
      </c>
      <c r="F9" s="15" t="s">
        <v>88</v>
      </c>
      <c r="G9" s="2" t="s">
        <v>5</v>
      </c>
      <c r="H9" s="7" t="str">
        <f>LEFT(IFERROR(VLOOKUP(C9,[1]!Table_Query_from_BetcoViews[[AlternateID]:[MainSKU]],4,FALSE),C9),6)</f>
        <v>212375</v>
      </c>
      <c r="I9" t="str">
        <f>IFERROR(VLOOKUP(TRIM(C9),[1]!Table_Query_from_BetcoViews[[AlternateID]:[ItemDescr2]],5,FALSE),G9)</f>
        <v>Clutch Flange</v>
      </c>
    </row>
    <row r="10" spans="2:9">
      <c r="B10" s="3">
        <v>8</v>
      </c>
      <c r="C10" s="8">
        <v>212413</v>
      </c>
      <c r="D10" s="8" t="s">
        <v>36</v>
      </c>
      <c r="E10" s="6">
        <v>1</v>
      </c>
      <c r="F10" s="15" t="s">
        <v>7</v>
      </c>
      <c r="G10" s="2" t="s">
        <v>7</v>
      </c>
      <c r="H10" s="7" t="str">
        <f>LEFT(IFERROR(VLOOKUP(TRIM(C10),[1]!Table_Query_from_BetcoViews[[AlternateID]:[MainSKU]],4,FALSE),C10),6)</f>
        <v>212413</v>
      </c>
      <c r="I10" t="str">
        <f>IFERROR(VLOOKUP(TRIM(C10),[1]!Table_Query_from_BetcoViews[[AlternateID]:[ItemDescr2]],5,FALSE),G10)</f>
        <v>PIN</v>
      </c>
    </row>
    <row r="11" spans="2:9">
      <c r="B11" s="3">
        <v>9</v>
      </c>
      <c r="C11" s="8">
        <v>213120</v>
      </c>
      <c r="D11" s="8" t="s">
        <v>37</v>
      </c>
      <c r="E11" s="6">
        <v>1</v>
      </c>
      <c r="F11" s="15" t="s">
        <v>8</v>
      </c>
      <c r="G11" s="2" t="s">
        <v>8</v>
      </c>
      <c r="H11" s="7" t="str">
        <f>LEFT(IFERROR(VLOOKUP(TRIM(C11),[1]!Table_Query_from_BetcoViews[[AlternateID]:[MainSKU]],4,FALSE),C11),6)</f>
        <v>213120</v>
      </c>
      <c r="I11" t="str">
        <f>IFERROR(VLOOKUP(TRIM(C11),[1]!Table_Query_from_BetcoViews[[AlternateID]:[ItemDescr2]],5,FALSE),G11)</f>
        <v>SUPPORT</v>
      </c>
    </row>
    <row r="12" spans="2:9">
      <c r="B12" s="3">
        <v>10</v>
      </c>
      <c r="C12" s="8">
        <v>213121</v>
      </c>
      <c r="D12" s="8" t="s">
        <v>38</v>
      </c>
      <c r="E12" s="6">
        <v>1</v>
      </c>
      <c r="F12" s="15" t="s">
        <v>8</v>
      </c>
      <c r="G12" s="2" t="s">
        <v>8</v>
      </c>
      <c r="H12" s="7" t="str">
        <f>LEFT(IFERROR(VLOOKUP(TRIM(C12),[1]!Table_Query_from_BetcoViews[[AlternateID]:[MainSKU]],4,FALSE),C12),6)</f>
        <v>213121</v>
      </c>
      <c r="I12" t="str">
        <f>IFERROR(VLOOKUP(TRIM(C12),[1]!Table_Query_from_BetcoViews[[AlternateID]:[ItemDescr2]],5,FALSE),G12)</f>
        <v>SUPPORT</v>
      </c>
    </row>
    <row r="13" spans="2:9">
      <c r="B13" s="3">
        <v>11</v>
      </c>
      <c r="C13" s="8">
        <v>213122</v>
      </c>
      <c r="D13" s="8" t="s">
        <v>39</v>
      </c>
      <c r="E13" s="6">
        <v>1</v>
      </c>
      <c r="F13" s="15" t="s">
        <v>89</v>
      </c>
      <c r="G13" s="2" t="s">
        <v>9</v>
      </c>
      <c r="H13" s="7" t="str">
        <f>LEFT(IFERROR(VLOOKUP(TRIM(C13),[1]!Table_Query_from_BetcoViews[[AlternateID]:[MainSKU]],4,FALSE),C13),6)</f>
        <v>E88366</v>
      </c>
      <c r="I13" t="str">
        <f>IFERROR(VLOOKUP(TRIM(C13),[1]!Table_Query_from_BetcoViews[[AlternateID]:[ItemDescr2]],5,FALSE),G13)</f>
        <v>Tensioner Arm</v>
      </c>
    </row>
    <row r="14" spans="2:9">
      <c r="B14" s="3">
        <v>12</v>
      </c>
      <c r="C14" s="8">
        <v>213170</v>
      </c>
      <c r="D14" s="8" t="s">
        <v>40</v>
      </c>
      <c r="E14" s="6">
        <v>1</v>
      </c>
      <c r="F14" s="15" t="s">
        <v>10</v>
      </c>
      <c r="G14" s="2" t="s">
        <v>10</v>
      </c>
      <c r="H14" s="7" t="str">
        <f>LEFT(IFERROR(VLOOKUP(TRIM(C14),[1]!Table_Query_from_BetcoViews[[AlternateID]:[MainSKU]],4,FALSE),C14),6)</f>
        <v>213170</v>
      </c>
      <c r="I14" t="str">
        <f>IFERROR(VLOOKUP(TRIM(C14),[1]!Table_Query_from_BetcoViews[[AlternateID]:[ItemDescr2]],5,FALSE),G14)</f>
        <v>PULLEY</v>
      </c>
    </row>
    <row r="15" spans="2:9">
      <c r="B15" s="3">
        <v>13</v>
      </c>
      <c r="C15" s="8">
        <v>213251</v>
      </c>
      <c r="D15" s="8" t="s">
        <v>41</v>
      </c>
      <c r="E15" s="6">
        <v>1</v>
      </c>
      <c r="F15" s="15" t="s">
        <v>90</v>
      </c>
      <c r="G15" s="2" t="s">
        <v>11</v>
      </c>
      <c r="H15" s="7" t="str">
        <f>LEFT(IFERROR(VLOOKUP(TRIM(C15),[1]!Table_Query_from_BetcoViews[[AlternateID]:[MainSKU]],4,FALSE),C15),6)</f>
        <v>E82710</v>
      </c>
      <c r="I15" t="str">
        <f>IFERROR(VLOOKUP(TRIM(C15),[1]!Table_Query_from_BetcoViews[[AlternateID]:[ItemDescr2]],5,FALSE),G15)</f>
        <v>Hose, 8 OD x 5 ID x L 105</v>
      </c>
    </row>
    <row r="16" spans="2:9">
      <c r="B16" s="3">
        <v>14</v>
      </c>
      <c r="C16" s="8">
        <v>213391</v>
      </c>
      <c r="D16" s="8" t="s">
        <v>42</v>
      </c>
      <c r="E16" s="6">
        <v>1</v>
      </c>
      <c r="F16" s="15" t="s">
        <v>91</v>
      </c>
      <c r="G16" s="2" t="s">
        <v>11</v>
      </c>
      <c r="H16" s="7" t="str">
        <f>LEFT(IFERROR(VLOOKUP(TRIM(C16),[1]!Table_Query_from_BetcoViews[[AlternateID]:[MainSKU]],4,FALSE),C16),6)</f>
        <v>E81752</v>
      </c>
      <c r="I16" t="str">
        <f>IFERROR(VLOOKUP(TRIM(C16),[1]!Table_Query_from_BetcoViews[[AlternateID]:[ItemDescr2]],5,FALSE),G16)</f>
        <v>Tubing 5 OD x 30 L</v>
      </c>
    </row>
    <row r="17" spans="2:9">
      <c r="B17" s="3">
        <v>15</v>
      </c>
      <c r="C17" s="8">
        <v>407663</v>
      </c>
      <c r="D17" s="8" t="s">
        <v>43</v>
      </c>
      <c r="E17" s="6">
        <v>4</v>
      </c>
      <c r="F17" s="15" t="s">
        <v>92</v>
      </c>
      <c r="G17" s="2" t="s">
        <v>12</v>
      </c>
      <c r="H17" s="7" t="str">
        <f>LEFT(IFERROR(VLOOKUP(TRIM(C17),[1]!Table_Query_from_BetcoViews[[AlternateID]:[MainSKU]],4,FALSE),C17),6)</f>
        <v>E83547</v>
      </c>
      <c r="I17" t="str">
        <f>IFERROR(VLOOKUP(TRIM(C17),[1]!Table_Query_from_BetcoViews[[AlternateID]:[ItemDescr2]],5,FALSE),G17)</f>
        <v>M6x16 Bolt, Zinc Hex Head</v>
      </c>
    </row>
    <row r="18" spans="2:9">
      <c r="B18" s="3">
        <v>16</v>
      </c>
      <c r="C18" s="8">
        <v>408420</v>
      </c>
      <c r="D18" s="8" t="s">
        <v>44</v>
      </c>
      <c r="E18" s="6">
        <v>3</v>
      </c>
      <c r="F18" s="15" t="s">
        <v>93</v>
      </c>
      <c r="G18" s="2" t="s">
        <v>13</v>
      </c>
      <c r="H18" s="7" t="str">
        <f>LEFT(IFERROR(VLOOKUP(TRIM(C18),[1]!Table_Query_from_BetcoViews[[AlternateID]:[MainSKU]],4,FALSE),C18),6)</f>
        <v>E86667</v>
      </c>
      <c r="I18" t="str">
        <f>IFERROR(VLOOKUP(TRIM(C18),[1]!Table_Query_from_BetcoViews[[AlternateID]:[ItemDescr2]],5,FALSE),G18)</f>
        <v>Bearing, 6001 2RS</v>
      </c>
    </row>
    <row r="19" spans="2:9">
      <c r="B19" s="3">
        <v>17</v>
      </c>
      <c r="C19" s="8">
        <v>408435</v>
      </c>
      <c r="D19" s="8" t="s">
        <v>45</v>
      </c>
      <c r="E19" s="6">
        <v>2</v>
      </c>
      <c r="F19" s="15" t="s">
        <v>94</v>
      </c>
      <c r="G19" s="2" t="s">
        <v>13</v>
      </c>
      <c r="H19" s="7" t="str">
        <f>LEFT(IFERROR(VLOOKUP(TRIM(C19),[1]!Table_Query_from_BetcoViews[[AlternateID]:[MainSKU]],4,FALSE),C19),6)</f>
        <v>E81657</v>
      </c>
      <c r="I19" t="str">
        <f>IFERROR(VLOOKUP(TRIM(C19),[1]!Table_Query_from_BetcoViews[[AlternateID]:[ItemDescr2]],5,FALSE),G19)</f>
        <v>Bearing, 6204 2RS</v>
      </c>
    </row>
    <row r="20" spans="2:9">
      <c r="B20" s="3">
        <v>18</v>
      </c>
      <c r="C20" s="8">
        <v>408506</v>
      </c>
      <c r="D20" s="8" t="s">
        <v>46</v>
      </c>
      <c r="E20" s="6">
        <v>2</v>
      </c>
      <c r="F20" s="15" t="s">
        <v>95</v>
      </c>
      <c r="G20" s="2" t="s">
        <v>12</v>
      </c>
      <c r="H20" s="7" t="str">
        <f>LEFT(IFERROR(VLOOKUP(TRIM(C20),[1]!Table_Query_from_BetcoViews[[AlternateID]:[MainSKU]],4,FALSE),C20),6)</f>
        <v>E82288</v>
      </c>
      <c r="I20" t="str">
        <f>IFERROR(VLOOKUP(TRIM(C20),[1]!Table_Query_from_BetcoViews[[AlternateID]:[ItemDescr2]],5,FALSE),G20)</f>
        <v>Screw, Pan Hd Phil Self Tap</v>
      </c>
    </row>
    <row r="21" spans="2:9">
      <c r="B21" s="3">
        <v>19</v>
      </c>
      <c r="C21" s="8">
        <v>408674</v>
      </c>
      <c r="D21" s="8" t="s">
        <v>47</v>
      </c>
      <c r="E21" s="6">
        <v>1</v>
      </c>
      <c r="F21" s="15" t="s">
        <v>96</v>
      </c>
      <c r="G21" s="2" t="s">
        <v>12</v>
      </c>
      <c r="H21" s="7" t="str">
        <f>LEFT(IFERROR(VLOOKUP(TRIM(C21),[1]!Table_Query_from_BetcoViews[[AlternateID]:[MainSKU]],4,FALSE),C21),6)</f>
        <v>E83833</v>
      </c>
      <c r="I21" t="str">
        <f>IFERROR(VLOOKUP(TRIM(C21),[1]!Table_Query_from_BetcoViews[[AlternateID]:[ItemDescr2]],5,FALSE),G21)</f>
        <v>Hex Bolt M8x25 Zinc</v>
      </c>
    </row>
    <row r="22" spans="2:9">
      <c r="B22" s="3">
        <v>20</v>
      </c>
      <c r="C22" s="8">
        <v>408966</v>
      </c>
      <c r="D22" s="8" t="s">
        <v>48</v>
      </c>
      <c r="E22" s="6">
        <v>1</v>
      </c>
      <c r="F22" s="15" t="s">
        <v>97</v>
      </c>
      <c r="G22" s="2" t="s">
        <v>12</v>
      </c>
      <c r="H22" s="7" t="str">
        <f>LEFT(IFERROR(VLOOKUP(TRIM(C22),[1]!Table_Query_from_BetcoViews[[AlternateID]:[MainSKU]],4,FALSE),C22),6)</f>
        <v>E88042</v>
      </c>
      <c r="I22" t="str">
        <f>IFERROR(VLOOKUP(TRIM(C22),[1]!Table_Query_from_BetcoViews[[AlternateID]:[ItemDescr2]],5,FALSE),G22)</f>
        <v>Flat Hd Soc Machine Screw M6x16 Zinc</v>
      </c>
    </row>
    <row r="23" spans="2:9">
      <c r="B23" s="3">
        <v>21</v>
      </c>
      <c r="C23" s="8">
        <v>408983</v>
      </c>
      <c r="D23" s="8" t="s">
        <v>49</v>
      </c>
      <c r="E23" s="6">
        <v>3</v>
      </c>
      <c r="F23" s="15" t="s">
        <v>98</v>
      </c>
      <c r="G23" s="2" t="s">
        <v>12</v>
      </c>
      <c r="H23" s="7" t="str">
        <f>LEFT(IFERROR(VLOOKUP(TRIM(C23),[1]!Table_Query_from_BetcoViews[[AlternateID]:[MainSKU]],4,FALSE),C23),6)</f>
        <v>E81871</v>
      </c>
      <c r="I23" t="str">
        <f>IFERROR(VLOOKUP(TRIM(C23),[1]!Table_Query_from_BetcoViews[[AlternateID]:[ItemDescr2]],5,FALSE),G23)</f>
        <v>Flat Hd Soc Machine Screw M8x40 Zinc</v>
      </c>
    </row>
    <row r="24" spans="2:9">
      <c r="B24" s="3">
        <v>22</v>
      </c>
      <c r="C24" s="8">
        <v>408986</v>
      </c>
      <c r="D24" s="8" t="s">
        <v>50</v>
      </c>
      <c r="E24" s="6">
        <v>1</v>
      </c>
      <c r="F24" s="15" t="s">
        <v>12</v>
      </c>
      <c r="G24" s="2" t="s">
        <v>12</v>
      </c>
      <c r="H24" s="7" t="str">
        <f>LEFT(IFERROR(VLOOKUP(TRIM(C24),[1]!Table_Query_from_BetcoViews[[AlternateID]:[MainSKU]],4,FALSE),C24),6)</f>
        <v>408986</v>
      </c>
      <c r="I24" t="str">
        <f>IFERROR(VLOOKUP(TRIM(C24),[1]!Table_Query_from_BetcoViews[[AlternateID]:[ItemDescr2]],5,FALSE),G24)</f>
        <v>SCREW</v>
      </c>
    </row>
    <row r="25" spans="2:9">
      <c r="B25" s="3">
        <v>23</v>
      </c>
      <c r="C25" s="8">
        <v>409080</v>
      </c>
      <c r="D25" s="8" t="s">
        <v>51</v>
      </c>
      <c r="E25" s="6">
        <v>2</v>
      </c>
      <c r="F25" s="15" t="s">
        <v>99</v>
      </c>
      <c r="G25" s="2" t="s">
        <v>14</v>
      </c>
      <c r="H25" s="7" t="str">
        <f>LEFT(IFERROR(VLOOKUP(TRIM(C25),[1]!Table_Query_from_BetcoViews[[AlternateID]:[MainSKU]],4,FALSE),C25),6)</f>
        <v>E82256</v>
      </c>
      <c r="I25" t="str">
        <f>IFERROR(VLOOKUP(TRIM(C25),[1]!Table_Query_from_BetcoViews[[AlternateID]:[ItemDescr2]],5,FALSE),G25)</f>
        <v>Nyloc Hex Nut, M5x7 Zinc</v>
      </c>
    </row>
    <row r="26" spans="2:9">
      <c r="B26" s="3">
        <v>24</v>
      </c>
      <c r="C26" s="8">
        <v>409082</v>
      </c>
      <c r="D26" s="8" t="s">
        <v>52</v>
      </c>
      <c r="E26" s="6">
        <v>1</v>
      </c>
      <c r="F26" s="15" t="s">
        <v>100</v>
      </c>
      <c r="G26" s="2" t="s">
        <v>14</v>
      </c>
      <c r="H26" s="7" t="str">
        <f>LEFT(IFERROR(VLOOKUP(TRIM(C26),[1]!Table_Query_from_BetcoViews[[AlternateID]:[MainSKU]],4,FALSE),C26),6)</f>
        <v>E83550</v>
      </c>
      <c r="I26" t="str">
        <f>IFERROR(VLOOKUP(TRIM(C26),[1]!Table_Query_from_BetcoViews[[AlternateID]:[ItemDescr2]],5,FALSE),G26)</f>
        <v>NyLoc Hex Nut, M6 Zinc</v>
      </c>
    </row>
    <row r="27" spans="2:9">
      <c r="B27" s="3">
        <v>25</v>
      </c>
      <c r="C27" s="8">
        <v>409085</v>
      </c>
      <c r="D27" s="8" t="s">
        <v>53</v>
      </c>
      <c r="E27" s="6">
        <v>4</v>
      </c>
      <c r="F27" s="15" t="s">
        <v>101</v>
      </c>
      <c r="G27" s="2" t="s">
        <v>14</v>
      </c>
      <c r="H27" s="7" t="str">
        <f>LEFT(IFERROR(VLOOKUP(TRIM(C27),[1]!Table_Query_from_BetcoViews[[AlternateID]:[MainSKU]],4,FALSE),C27),6)</f>
        <v>E81709</v>
      </c>
      <c r="I27" t="str">
        <f>IFERROR(VLOOKUP(TRIM(C27),[1]!Table_Query_from_BetcoViews[[AlternateID]:[ItemDescr2]],5,FALSE),G27)</f>
        <v>Nyloc Hex Nut, M8 Zinc</v>
      </c>
    </row>
    <row r="28" spans="2:9">
      <c r="B28" s="3">
        <v>26</v>
      </c>
      <c r="C28" s="8">
        <v>409150</v>
      </c>
      <c r="D28" s="8" t="s">
        <v>54</v>
      </c>
      <c r="E28" s="6">
        <v>2</v>
      </c>
      <c r="F28" s="15" t="s">
        <v>102</v>
      </c>
      <c r="G28" s="2" t="s">
        <v>15</v>
      </c>
      <c r="H28" s="7" t="str">
        <f>LEFT(IFERROR(VLOOKUP(TRIM(C28),[1]!Table_Query_from_BetcoViews[[AlternateID]:[MainSKU]],4,FALSE),C28),6)</f>
        <v>E83879</v>
      </c>
      <c r="I28" t="str">
        <f>IFERROR(VLOOKUP(TRIM(C28),[1]!Table_Query_from_BetcoViews[[AlternateID]:[ItemDescr2]],5,FALSE),G28)</f>
        <v>Flat Washer M5x11x1 Zinc</v>
      </c>
    </row>
    <row r="29" spans="2:9">
      <c r="B29" s="3">
        <v>27</v>
      </c>
      <c r="C29" s="8">
        <v>409156</v>
      </c>
      <c r="D29" s="8" t="s">
        <v>55</v>
      </c>
      <c r="E29" s="6">
        <v>1</v>
      </c>
      <c r="F29" s="15" t="s">
        <v>103</v>
      </c>
      <c r="G29" s="2" t="s">
        <v>15</v>
      </c>
      <c r="H29" s="7" t="str">
        <f>LEFT(IFERROR(VLOOKUP(TRIM(C29),[1]!Table_Query_from_BetcoViews[[AlternateID]:[MainSKU]],4,FALSE),C29),6)</f>
        <v>E82761</v>
      </c>
      <c r="I29" t="str">
        <f>IFERROR(VLOOKUP(TRIM(C29),[1]!Table_Query_from_BetcoViews[[AlternateID]:[ItemDescr2]],5,FALSE),G29)</f>
        <v>Washer 6x12x1.6</v>
      </c>
    </row>
    <row r="30" spans="2:9">
      <c r="B30" s="3">
        <v>28</v>
      </c>
      <c r="C30" s="8">
        <v>409175</v>
      </c>
      <c r="D30" s="8" t="s">
        <v>56</v>
      </c>
      <c r="E30" s="6">
        <v>1</v>
      </c>
      <c r="F30" s="15" t="s">
        <v>104</v>
      </c>
      <c r="G30" s="2" t="s">
        <v>15</v>
      </c>
      <c r="H30" s="7" t="str">
        <f>LEFT(IFERROR(VLOOKUP(TRIM(C30),[1]!Table_Query_from_BetcoViews[[AlternateID]:[MainSKU]],4,FALSE),C30),6)</f>
        <v>E81874</v>
      </c>
      <c r="I30" t="str">
        <f>IFERROR(VLOOKUP(TRIM(C30),[1]!Table_Query_from_BetcoViews[[AlternateID]:[ItemDescr2]],5,FALSE),G30)</f>
        <v>Flat Washer M8x17x1.6 Zinc</v>
      </c>
    </row>
    <row r="31" spans="2:9">
      <c r="B31" s="3">
        <v>29</v>
      </c>
      <c r="C31" s="8">
        <v>409212</v>
      </c>
      <c r="D31" s="8" t="s">
        <v>57</v>
      </c>
      <c r="E31" s="6">
        <v>1</v>
      </c>
      <c r="F31" s="15" t="s">
        <v>15</v>
      </c>
      <c r="G31" s="2" t="s">
        <v>15</v>
      </c>
      <c r="H31" s="7" t="str">
        <f>LEFT(IFERROR(VLOOKUP(TRIM(C31),[1]!Table_Query_from_BetcoViews[[AlternateID]:[MainSKU]],4,FALSE),C31),6)</f>
        <v>409212</v>
      </c>
      <c r="I31" t="str">
        <f>IFERROR(VLOOKUP(TRIM(C31),[1]!Table_Query_from_BetcoViews[[AlternateID]:[ItemDescr2]],5,FALSE),G31)</f>
        <v>WASHER</v>
      </c>
    </row>
    <row r="32" spans="2:9">
      <c r="B32" s="3">
        <v>30</v>
      </c>
      <c r="C32" s="8">
        <v>409236</v>
      </c>
      <c r="D32" s="8" t="s">
        <v>58</v>
      </c>
      <c r="E32" s="6">
        <v>3</v>
      </c>
      <c r="F32" s="15" t="s">
        <v>105</v>
      </c>
      <c r="G32" s="2" t="s">
        <v>16</v>
      </c>
      <c r="H32" s="7" t="str">
        <f>LEFT(IFERROR(VLOOKUP(TRIM(C32),[1]!Table_Query_from_BetcoViews[[AlternateID]:[MainSKU]],4,FALSE),C32),6)</f>
        <v>E83903</v>
      </c>
      <c r="I32" t="str">
        <f>IFERROR(VLOOKUP(TRIM(C32),[1]!Table_Query_from_BetcoViews[[AlternateID]:[ItemDescr2]],5,FALSE),G32)</f>
        <v>Shim Washer M14x22x0.3</v>
      </c>
    </row>
    <row r="33" spans="2:9">
      <c r="B33" s="3">
        <v>31</v>
      </c>
      <c r="C33" s="8">
        <v>409328</v>
      </c>
      <c r="D33" s="8" t="s">
        <v>59</v>
      </c>
      <c r="E33" s="6">
        <v>1</v>
      </c>
      <c r="F33" s="15" t="s">
        <v>106</v>
      </c>
      <c r="G33" s="2" t="s">
        <v>16</v>
      </c>
      <c r="H33" s="7" t="str">
        <f>LEFT(IFERROR(VLOOKUP(TRIM(C33),[1]!Table_Query_from_BetcoViews[[AlternateID]:[MainSKU]],4,FALSE),C33),6)</f>
        <v>E87290</v>
      </c>
      <c r="I33" t="str">
        <f>IFERROR(VLOOKUP(TRIM(C33),[1]!Table_Query_from_BetcoViews[[AlternateID]:[ItemDescr2]],5,FALSE),G33)</f>
        <v>Shim M37x47x0.3</v>
      </c>
    </row>
    <row r="34" spans="2:9">
      <c r="B34" s="3">
        <v>32</v>
      </c>
      <c r="C34" s="8">
        <v>409831</v>
      </c>
      <c r="D34" s="8" t="s">
        <v>60</v>
      </c>
      <c r="E34" s="6">
        <v>1</v>
      </c>
      <c r="F34" s="15" t="s">
        <v>107</v>
      </c>
      <c r="G34" s="2" t="s">
        <v>17</v>
      </c>
      <c r="H34" s="7" t="str">
        <f>LEFT(IFERROR(VLOOKUP(TRIM(C34),[1]!Table_Query_from_BetcoViews[[AlternateID]:[MainSKU]],4,FALSE),C34),6)</f>
        <v>E81719</v>
      </c>
      <c r="I34" t="str">
        <f>IFERROR(VLOOKUP(TRIM(C34),[1]!Table_Query_from_BetcoViews[[AlternateID]:[ItemDescr2]],5,FALSE),G34)</f>
        <v>Cap</v>
      </c>
    </row>
    <row r="35" spans="2:9">
      <c r="B35" s="3">
        <v>33</v>
      </c>
      <c r="C35" s="8">
        <v>410443</v>
      </c>
      <c r="D35" s="8" t="s">
        <v>61</v>
      </c>
      <c r="E35" s="6">
        <v>1</v>
      </c>
      <c r="F35" s="15" t="s">
        <v>108</v>
      </c>
      <c r="G35" s="2" t="s">
        <v>18</v>
      </c>
      <c r="H35" s="7" t="str">
        <f>LEFT(IFERROR(VLOOKUP(TRIM(C35),[1]!Table_Query_from_BetcoViews[[AlternateID]:[MainSKU]],4,FALSE),C35),6)</f>
        <v>E81967</v>
      </c>
      <c r="I35" t="str">
        <f>IFERROR(VLOOKUP(TRIM(C35),[1]!Table_Query_from_BetcoViews[[AlternateID]:[ItemDescr2]],5,FALSE),G35)</f>
        <v>Nut</v>
      </c>
    </row>
    <row r="36" spans="2:9">
      <c r="B36" s="3">
        <v>34</v>
      </c>
      <c r="C36" s="8">
        <v>415783</v>
      </c>
      <c r="D36" s="8" t="s">
        <v>62</v>
      </c>
      <c r="E36" s="6">
        <v>3</v>
      </c>
      <c r="F36" s="15" t="s">
        <v>109</v>
      </c>
      <c r="G36" s="2" t="s">
        <v>12</v>
      </c>
      <c r="H36" s="7" t="str">
        <f>LEFT(IFERROR(VLOOKUP(TRIM(C36),[1]!Table_Query_from_BetcoViews[[AlternateID]:[MainSKU]],4,FALSE),C36),6)</f>
        <v>E81998</v>
      </c>
      <c r="I36" t="str">
        <f>IFERROR(VLOOKUP(TRIM(C36),[1]!Table_Query_from_BetcoViews[[AlternateID]:[ItemDescr2]],5,FALSE),G36)</f>
        <v>Pan Hd Phil Machine Screw M4x10 SS</v>
      </c>
    </row>
    <row r="37" spans="2:9">
      <c r="B37" s="3">
        <v>35</v>
      </c>
      <c r="C37" s="8">
        <v>416431</v>
      </c>
      <c r="D37" s="8" t="s">
        <v>63</v>
      </c>
      <c r="E37" s="6">
        <v>2</v>
      </c>
      <c r="F37" s="15" t="s">
        <v>110</v>
      </c>
      <c r="G37" s="2" t="s">
        <v>12</v>
      </c>
      <c r="H37" s="7" t="str">
        <f>LEFT(IFERROR(VLOOKUP(TRIM(C37),[1]!Table_Query_from_BetcoViews[[AlternateID]:[MainSKU]],4,FALSE),C37),6)</f>
        <v>E86250</v>
      </c>
      <c r="I37" t="str">
        <f>IFERROR(VLOOKUP(TRIM(C37),[1]!Table_Query_from_BetcoViews[[AlternateID]:[ItemDescr2]],5,FALSE),G37)</f>
        <v>Hex Bolt M5x14 Zinc</v>
      </c>
    </row>
    <row r="38" spans="2:9">
      <c r="B38" s="3">
        <v>36</v>
      </c>
      <c r="C38" s="8">
        <v>420647</v>
      </c>
      <c r="D38" s="8" t="s">
        <v>64</v>
      </c>
      <c r="E38" s="6">
        <v>1</v>
      </c>
      <c r="F38" s="15" t="s">
        <v>111</v>
      </c>
      <c r="G38" s="2" t="s">
        <v>8</v>
      </c>
      <c r="H38" s="7" t="str">
        <f>LEFT(IFERROR(VLOOKUP(TRIM(C38),[1]!Table_Query_from_BetcoViews[[AlternateID]:[MainSKU]],4,FALSE),C38),6)</f>
        <v>E81727</v>
      </c>
      <c r="I38" t="str">
        <f>IFERROR(VLOOKUP(TRIM(C38),[1]!Table_Query_from_BetcoViews[[AlternateID]:[ItemDescr2]],5,FALSE),G38)</f>
        <v>Bracket</v>
      </c>
    </row>
    <row r="39" spans="2:9">
      <c r="B39" s="3">
        <v>37</v>
      </c>
      <c r="C39" s="8">
        <v>421111</v>
      </c>
      <c r="D39" s="8" t="s">
        <v>65</v>
      </c>
      <c r="E39" s="6">
        <v>1</v>
      </c>
      <c r="F39" s="15" t="s">
        <v>112</v>
      </c>
      <c r="G39" s="2" t="s">
        <v>19</v>
      </c>
      <c r="H39" s="7" t="str">
        <f>LEFT(IFERROR(VLOOKUP(TRIM(C39),[1]!Table_Query_from_BetcoViews[[AlternateID]:[MainSKU]],4,FALSE),C39),6)</f>
        <v>E81541</v>
      </c>
      <c r="I39" t="str">
        <f>IFERROR(VLOOKUP(TRIM(C39),[1]!Table_Query_from_BetcoViews[[AlternateID]:[ItemDescr2]],5,FALSE),G39)</f>
        <v>Brush Drive Belt</v>
      </c>
    </row>
    <row r="40" spans="2:9">
      <c r="B40" s="3">
        <v>38</v>
      </c>
      <c r="C40" s="8">
        <v>421121</v>
      </c>
      <c r="D40" s="8" t="s">
        <v>66</v>
      </c>
      <c r="E40" s="6">
        <v>1</v>
      </c>
      <c r="F40" s="15" t="s">
        <v>113</v>
      </c>
      <c r="G40" s="2" t="s">
        <v>20</v>
      </c>
      <c r="H40" s="7" t="str">
        <f>LEFT(IFERROR(VLOOKUP(TRIM(C40),[1]!Table_Query_from_BetcoViews[[AlternateID]:[MainSKU]],4,FALSE),C40),6)</f>
        <v>E82467</v>
      </c>
      <c r="I40" t="str">
        <f>IFERROR(VLOOKUP(TRIM(C40),[1]!Table_Query_from_BetcoViews[[AlternateID]:[ItemDescr2]],5,FALSE),G40)</f>
        <v>Solenoid Valve 12VDC</v>
      </c>
    </row>
    <row r="41" spans="2:9">
      <c r="B41" s="3">
        <v>39</v>
      </c>
      <c r="C41" s="8">
        <v>421576</v>
      </c>
      <c r="D41" s="8" t="s">
        <v>67</v>
      </c>
      <c r="E41" s="6">
        <v>1</v>
      </c>
      <c r="F41" s="15" t="s">
        <v>114</v>
      </c>
      <c r="G41" s="2" t="s">
        <v>11</v>
      </c>
      <c r="H41" s="7" t="str">
        <f>LEFT(IFERROR(VLOOKUP(TRIM(C41),[1]!Table_Query_from_BetcoViews[[AlternateID]:[MainSKU]],4,FALSE),C41),6)</f>
        <v>E86167</v>
      </c>
      <c r="I41" t="str">
        <f>IFERROR(VLOOKUP(TRIM(C41),[1]!Table_Query_from_BetcoViews[[AlternateID]:[ItemDescr2]],5,FALSE),G41)</f>
        <v>Pipe</v>
      </c>
    </row>
    <row r="42" spans="2:9">
      <c r="B42" s="3">
        <v>41</v>
      </c>
      <c r="C42" s="8">
        <v>421743</v>
      </c>
      <c r="D42" s="8" t="s">
        <v>68</v>
      </c>
      <c r="E42" s="6">
        <v>1</v>
      </c>
      <c r="F42" s="15" t="s">
        <v>115</v>
      </c>
      <c r="G42" s="2" t="s">
        <v>21</v>
      </c>
      <c r="H42" s="7" t="str">
        <f>LEFT(IFERROR(VLOOKUP(TRIM(C42),[1]!Table_Query_from_BetcoViews[[AlternateID]:[MainSKU]],4,FALSE),C42),6)</f>
        <v>E82711</v>
      </c>
      <c r="I42" t="str">
        <f>IFERROR(VLOOKUP(TRIM(C42),[1]!Table_Query_from_BetcoViews[[AlternateID]:[ItemDescr2]],5,FALSE),G42)</f>
        <v>Quick Disconnect, Male 1/4</v>
      </c>
    </row>
    <row r="43" spans="2:9">
      <c r="B43" s="3">
        <v>42</v>
      </c>
      <c r="C43" s="8">
        <v>422091</v>
      </c>
      <c r="D43" s="8" t="s">
        <v>69</v>
      </c>
      <c r="E43" s="6">
        <v>1</v>
      </c>
      <c r="F43" s="15" t="s">
        <v>116</v>
      </c>
      <c r="G43" s="2" t="s">
        <v>22</v>
      </c>
      <c r="H43" s="7" t="str">
        <f>LEFT(IFERROR(VLOOKUP(TRIM(C43),[1]!Table_Query_from_BetcoViews[[AlternateID]:[MainSKU]],4,FALSE),C43),6)</f>
        <v>E81543</v>
      </c>
      <c r="I43" t="str">
        <f>IFERROR(VLOOKUP(TRIM(C43),[1]!Table_Query_from_BetcoViews[[AlternateID]:[ItemDescr2]],5,FALSE),G43)</f>
        <v>Guard, Vispa</v>
      </c>
    </row>
    <row r="44" spans="2:9">
      <c r="B44" s="3">
        <v>43</v>
      </c>
      <c r="C44" s="8">
        <v>422183</v>
      </c>
      <c r="D44" s="8" t="s">
        <v>70</v>
      </c>
      <c r="E44" s="6">
        <v>1</v>
      </c>
      <c r="F44" s="15" t="s">
        <v>117</v>
      </c>
      <c r="G44" s="2" t="s">
        <v>23</v>
      </c>
      <c r="H44" s="7" t="str">
        <f>LEFT(IFERROR(VLOOKUP(TRIM(C44),[1]!Table_Query_from_BetcoViews[[AlternateID]:[MainSKU]],4,FALSE),C44),6)</f>
        <v>E81550</v>
      </c>
      <c r="I44" t="str">
        <f>IFERROR(VLOOKUP(TRIM(C44),[1]!Table_Query_from_BetcoViews[[AlternateID]:[ItemDescr2]],5,FALSE),G44)</f>
        <v>Ball Valve</v>
      </c>
    </row>
    <row r="45" spans="2:9">
      <c r="B45" s="3">
        <v>44</v>
      </c>
      <c r="C45" s="8">
        <v>422184</v>
      </c>
      <c r="D45" s="8" t="s">
        <v>71</v>
      </c>
      <c r="E45" s="6">
        <v>1</v>
      </c>
      <c r="F45" s="15" t="s">
        <v>118</v>
      </c>
      <c r="G45" s="2" t="s">
        <v>24</v>
      </c>
      <c r="H45" s="7" t="str">
        <f>LEFT(IFERROR(VLOOKUP(TRIM(C45),[1]!Table_Query_from_BetcoViews[[AlternateID]:[MainSKU]],4,FALSE),C45),6)</f>
        <v>E81551</v>
      </c>
      <c r="I45" t="str">
        <f>IFERROR(VLOOKUP(TRIM(C45),[1]!Table_Query_from_BetcoViews[[AlternateID]:[ItemDescr2]],5,FALSE),G45)</f>
        <v>Threaded Elbow</v>
      </c>
    </row>
    <row r="46" spans="2:9">
      <c r="B46" s="3">
        <v>45</v>
      </c>
      <c r="C46" s="3">
        <v>422186</v>
      </c>
      <c r="D46" s="3" t="s">
        <v>73</v>
      </c>
      <c r="E46" s="3">
        <v>1</v>
      </c>
      <c r="F46" s="3" t="s">
        <v>119</v>
      </c>
      <c r="G46" s="2" t="s">
        <v>74</v>
      </c>
      <c r="H46" s="7" t="str">
        <f>LEFT(IFERROR(VLOOKUP(TRIM(C46),[1]!Table_Query_from_BetcoViews[[AlternateID]:[MainSKU]],4,FALSE),C46),6)</f>
        <v>E81552</v>
      </c>
      <c r="I46" t="str">
        <f>IFERROR(VLOOKUP(TRIM(C46),[1]!Table_Query_from_BetcoViews[[AlternateID]:[ItemDescr2]],5,FALSE),G46)</f>
        <v>Fitting, Brass, 1/4" x 7mm</v>
      </c>
    </row>
    <row r="47" spans="2:9">
      <c r="B47" s="3">
        <v>46</v>
      </c>
      <c r="C47" s="3">
        <v>422187</v>
      </c>
      <c r="D47" s="3" t="s">
        <v>75</v>
      </c>
      <c r="E47" s="3">
        <v>1</v>
      </c>
      <c r="F47" s="3" t="s">
        <v>120</v>
      </c>
      <c r="G47" s="2" t="s">
        <v>17</v>
      </c>
      <c r="H47" s="7" t="str">
        <f>LEFT(IFERROR(VLOOKUP(TRIM(C47),[1]!Table_Query_from_BetcoViews[[AlternateID]:[MainSKU]],4,FALSE),C47),6)</f>
        <v>E20157</v>
      </c>
      <c r="I47" t="str">
        <f>IFERROR(VLOOKUP(TRIM(C47),[1]!Table_Query_from_BetcoViews[[AlternateID]:[ItemDescr2]],5,FALSE),G47)</f>
        <v>Hex Lug</v>
      </c>
    </row>
    <row r="48" spans="2:9">
      <c r="B48" s="3">
        <v>47</v>
      </c>
      <c r="C48" s="3">
        <v>422206</v>
      </c>
      <c r="D48" s="3" t="s">
        <v>76</v>
      </c>
      <c r="E48" s="3">
        <v>1</v>
      </c>
      <c r="F48" s="3" t="s">
        <v>87</v>
      </c>
      <c r="G48" s="2" t="s">
        <v>6</v>
      </c>
      <c r="H48" s="7" t="str">
        <f>LEFT(IFERROR(VLOOKUP(TRIM(C48),[1]!Table_Query_from_BetcoViews[[AlternateID]:[MainSKU]],4,FALSE),C48),6)</f>
        <v>E86156</v>
      </c>
      <c r="I48" t="str">
        <f>IFERROR(VLOOKUP(TRIM(C48),[1]!Table_Query_from_BetcoViews[[AlternateID]:[ItemDescr2]],5,FALSE),G48)</f>
        <v>Bushing</v>
      </c>
    </row>
    <row r="49" spans="2:9">
      <c r="B49" s="3">
        <v>48</v>
      </c>
      <c r="C49" s="3">
        <v>422462</v>
      </c>
      <c r="D49" s="3" t="s">
        <v>77</v>
      </c>
      <c r="E49" s="3">
        <v>4</v>
      </c>
      <c r="F49" s="3" t="s">
        <v>121</v>
      </c>
      <c r="G49" s="2" t="s">
        <v>78</v>
      </c>
      <c r="H49" s="7" t="str">
        <f>LEFT(IFERROR(VLOOKUP(TRIM(C49),[1]!Table_Query_from_BetcoViews[[AlternateID]:[MainSKU]],4,FALSE),C49),6)</f>
        <v>E81553</v>
      </c>
      <c r="I49" t="str">
        <f>IFERROR(VLOOKUP(TRIM(C49),[1]!Table_Query_from_BetcoViews[[AlternateID]:[ItemDescr2]],5,FALSE),G49)</f>
        <v>Carbon Brush</v>
      </c>
    </row>
    <row r="50" spans="2:9">
      <c r="B50" s="3">
        <v>49</v>
      </c>
      <c r="C50" s="3">
        <v>422660</v>
      </c>
      <c r="D50" s="3" t="s">
        <v>79</v>
      </c>
      <c r="E50" s="3">
        <v>1</v>
      </c>
      <c r="F50" s="3" t="s">
        <v>122</v>
      </c>
      <c r="G50" s="2" t="s">
        <v>80</v>
      </c>
      <c r="H50" s="7" t="str">
        <f>LEFT(IFERROR(VLOOKUP(TRIM(C50),[1]!Table_Query_from_BetcoViews[[AlternateID]:[MainSKU]],4,FALSE),C50),6)</f>
        <v>E81555</v>
      </c>
      <c r="I50" t="str">
        <f>IFERROR(VLOOKUP(TRIM(C50),[1]!Table_Query_from_BetcoViews[[AlternateID]:[ItemDescr2]],5,FALSE),G50)</f>
        <v>Brush Motor 12VDC 360W</v>
      </c>
    </row>
    <row r="51" spans="2:9">
      <c r="B51" s="3">
        <v>50</v>
      </c>
      <c r="C51" s="3">
        <v>422790</v>
      </c>
      <c r="D51" s="3" t="s">
        <v>81</v>
      </c>
      <c r="E51" s="3">
        <v>1</v>
      </c>
      <c r="F51" s="3" t="s">
        <v>82</v>
      </c>
      <c r="G51" s="2" t="s">
        <v>82</v>
      </c>
      <c r="H51" s="7" t="str">
        <f>LEFT(IFERROR(VLOOKUP(TRIM(C51),[1]!Table_Query_from_BetcoViews[[AlternateID]:[MainSKU]],4,FALSE),C51),6)</f>
        <v>422790</v>
      </c>
      <c r="I51" t="str">
        <f>IFERROR(VLOOKUP(TRIM(C51),[1]!Table_Query_from_BetcoViews[[AlternateID]:[ItemDescr2]],5,FALSE),G51)</f>
        <v>CARBON BRUSH HOLDER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56"/>
  <sheetViews>
    <sheetView tabSelected="1" workbookViewId="0">
      <selection activeCell="E53" sqref="E53"/>
    </sheetView>
  </sheetViews>
  <sheetFormatPr defaultRowHeight="12.75"/>
  <cols>
    <col min="1" max="1" width="11.5703125" customWidth="1"/>
    <col min="2" max="2" width="9.140625" style="4"/>
    <col min="3" max="3" width="14.42578125" customWidth="1"/>
    <col min="4" max="4" width="11" style="4" customWidth="1"/>
    <col min="5" max="5" width="40.42578125" customWidth="1"/>
  </cols>
  <sheetData>
    <row r="2" spans="2:5" ht="24" customHeight="1">
      <c r="C2" s="27" t="s">
        <v>0</v>
      </c>
      <c r="E2" s="22" t="s">
        <v>25</v>
      </c>
    </row>
    <row r="3" spans="2:5" ht="9" customHeight="1">
      <c r="C3" s="10"/>
      <c r="E3" s="1"/>
    </row>
    <row r="4" spans="2:5" ht="15.75" customHeight="1">
      <c r="B4" s="18" t="s">
        <v>26</v>
      </c>
      <c r="C4" s="19" t="s">
        <v>72</v>
      </c>
      <c r="D4" s="18" t="s">
        <v>27</v>
      </c>
      <c r="E4" s="20" t="s">
        <v>123</v>
      </c>
    </row>
    <row r="5" spans="2:5" ht="12.95" customHeight="1">
      <c r="B5" s="21">
        <v>1</v>
      </c>
      <c r="C5" s="23" t="s">
        <v>29</v>
      </c>
      <c r="D5" s="21">
        <v>1</v>
      </c>
      <c r="E5" s="24" t="s">
        <v>84</v>
      </c>
    </row>
    <row r="6" spans="2:5" ht="12.95" customHeight="1">
      <c r="B6" s="21">
        <v>2</v>
      </c>
      <c r="C6" s="23" t="s">
        <v>30</v>
      </c>
      <c r="D6" s="21">
        <v>3</v>
      </c>
      <c r="E6" s="24" t="s">
        <v>85</v>
      </c>
    </row>
    <row r="7" spans="2:5" ht="12.95" customHeight="1">
      <c r="B7" s="21">
        <v>3</v>
      </c>
      <c r="C7" s="23" t="s">
        <v>31</v>
      </c>
      <c r="D7" s="21">
        <v>1</v>
      </c>
      <c r="E7" s="24" t="s">
        <v>86</v>
      </c>
    </row>
    <row r="8" spans="2:5" ht="12.95" customHeight="1">
      <c r="B8" s="21">
        <v>4</v>
      </c>
      <c r="C8" s="25" t="s">
        <v>32</v>
      </c>
      <c r="D8" s="21">
        <v>1</v>
      </c>
      <c r="E8" s="28" t="s">
        <v>4</v>
      </c>
    </row>
    <row r="9" spans="2:5" ht="12.95" customHeight="1">
      <c r="B9" s="21">
        <v>5</v>
      </c>
      <c r="C9" s="25" t="s">
        <v>33</v>
      </c>
      <c r="D9" s="21">
        <v>1</v>
      </c>
      <c r="E9" s="28" t="s">
        <v>87</v>
      </c>
    </row>
    <row r="10" spans="2:5" ht="12.95" customHeight="1">
      <c r="B10" s="21">
        <v>6</v>
      </c>
      <c r="C10" s="25" t="s">
        <v>34</v>
      </c>
      <c r="D10" s="21">
        <v>1</v>
      </c>
      <c r="E10" s="28" t="s">
        <v>4</v>
      </c>
    </row>
    <row r="11" spans="2:5" ht="12.95" customHeight="1">
      <c r="B11" s="21">
        <v>7</v>
      </c>
      <c r="C11" s="25" t="s">
        <v>35</v>
      </c>
      <c r="D11" s="21">
        <v>1</v>
      </c>
      <c r="E11" s="28" t="s">
        <v>88</v>
      </c>
    </row>
    <row r="12" spans="2:5" ht="12.95" customHeight="1">
      <c r="B12" s="21">
        <v>8</v>
      </c>
      <c r="C12" s="25" t="s">
        <v>36</v>
      </c>
      <c r="D12" s="21">
        <v>1</v>
      </c>
      <c r="E12" s="28" t="s">
        <v>7</v>
      </c>
    </row>
    <row r="13" spans="2:5" ht="12.95" customHeight="1">
      <c r="B13" s="21">
        <v>9</v>
      </c>
      <c r="C13" s="25" t="s">
        <v>37</v>
      </c>
      <c r="D13" s="21">
        <v>1</v>
      </c>
      <c r="E13" s="28" t="s">
        <v>8</v>
      </c>
    </row>
    <row r="14" spans="2:5" ht="12.95" customHeight="1">
      <c r="B14" s="21">
        <v>10</v>
      </c>
      <c r="C14" s="25" t="s">
        <v>38</v>
      </c>
      <c r="D14" s="21">
        <v>1</v>
      </c>
      <c r="E14" s="28" t="s">
        <v>8</v>
      </c>
    </row>
    <row r="15" spans="2:5" ht="12.95" customHeight="1">
      <c r="B15" s="21">
        <v>11</v>
      </c>
      <c r="C15" s="23" t="s">
        <v>39</v>
      </c>
      <c r="D15" s="21">
        <v>1</v>
      </c>
      <c r="E15" s="24" t="s">
        <v>89</v>
      </c>
    </row>
    <row r="16" spans="2:5" ht="12.95" customHeight="1">
      <c r="B16" s="21">
        <v>12</v>
      </c>
      <c r="C16" s="25" t="s">
        <v>40</v>
      </c>
      <c r="D16" s="21">
        <v>1</v>
      </c>
      <c r="E16" s="28" t="s">
        <v>10</v>
      </c>
    </row>
    <row r="17" spans="2:5" ht="12.95" customHeight="1">
      <c r="B17" s="21">
        <v>13</v>
      </c>
      <c r="C17" s="23" t="s">
        <v>41</v>
      </c>
      <c r="D17" s="21">
        <v>1</v>
      </c>
      <c r="E17" s="24" t="s">
        <v>90</v>
      </c>
    </row>
    <row r="18" spans="2:5" ht="12.95" customHeight="1">
      <c r="B18" s="21">
        <v>14</v>
      </c>
      <c r="C18" s="23" t="s">
        <v>42</v>
      </c>
      <c r="D18" s="21">
        <v>1</v>
      </c>
      <c r="E18" s="24" t="s">
        <v>91</v>
      </c>
    </row>
    <row r="19" spans="2:5" ht="12.95" customHeight="1">
      <c r="B19" s="21">
        <v>15</v>
      </c>
      <c r="C19" s="23" t="s">
        <v>43</v>
      </c>
      <c r="D19" s="21">
        <v>4</v>
      </c>
      <c r="E19" s="24" t="s">
        <v>92</v>
      </c>
    </row>
    <row r="20" spans="2:5" ht="12.95" customHeight="1">
      <c r="B20" s="21">
        <v>16</v>
      </c>
      <c r="C20" s="23" t="s">
        <v>44</v>
      </c>
      <c r="D20" s="21">
        <v>3</v>
      </c>
      <c r="E20" s="24" t="s">
        <v>93</v>
      </c>
    </row>
    <row r="21" spans="2:5" ht="12.95" customHeight="1">
      <c r="B21" s="21">
        <v>17</v>
      </c>
      <c r="C21" s="23" t="s">
        <v>45</v>
      </c>
      <c r="D21" s="21">
        <v>2</v>
      </c>
      <c r="E21" s="24" t="s">
        <v>94</v>
      </c>
    </row>
    <row r="22" spans="2:5" ht="12.95" customHeight="1">
      <c r="B22" s="21">
        <v>18</v>
      </c>
      <c r="C22" s="23" t="s">
        <v>46</v>
      </c>
      <c r="D22" s="21">
        <v>2</v>
      </c>
      <c r="E22" s="24" t="s">
        <v>95</v>
      </c>
    </row>
    <row r="23" spans="2:5" ht="12.95" customHeight="1">
      <c r="B23" s="21">
        <v>19</v>
      </c>
      <c r="C23" s="23" t="s">
        <v>47</v>
      </c>
      <c r="D23" s="21">
        <v>1</v>
      </c>
      <c r="E23" s="24" t="s">
        <v>96</v>
      </c>
    </row>
    <row r="24" spans="2:5" ht="12.95" customHeight="1">
      <c r="B24" s="21">
        <v>20</v>
      </c>
      <c r="C24" s="23" t="s">
        <v>48</v>
      </c>
      <c r="D24" s="21">
        <v>1</v>
      </c>
      <c r="E24" s="24" t="s">
        <v>97</v>
      </c>
    </row>
    <row r="25" spans="2:5" ht="12.95" customHeight="1">
      <c r="B25" s="21">
        <v>21</v>
      </c>
      <c r="C25" s="23" t="s">
        <v>49</v>
      </c>
      <c r="D25" s="21">
        <v>3</v>
      </c>
      <c r="E25" s="24" t="s">
        <v>98</v>
      </c>
    </row>
    <row r="26" spans="2:5" ht="12.95" customHeight="1">
      <c r="B26" s="21">
        <v>22</v>
      </c>
      <c r="C26" s="25" t="s">
        <v>50</v>
      </c>
      <c r="D26" s="21">
        <v>1</v>
      </c>
      <c r="E26" s="28" t="s">
        <v>12</v>
      </c>
    </row>
    <row r="27" spans="2:5" ht="12.95" customHeight="1">
      <c r="B27" s="21">
        <v>23</v>
      </c>
      <c r="C27" s="23" t="s">
        <v>51</v>
      </c>
      <c r="D27" s="21">
        <v>2</v>
      </c>
      <c r="E27" s="24" t="s">
        <v>99</v>
      </c>
    </row>
    <row r="28" spans="2:5" ht="12.95" customHeight="1">
      <c r="B28" s="21">
        <v>24</v>
      </c>
      <c r="C28" s="23" t="s">
        <v>52</v>
      </c>
      <c r="D28" s="21">
        <v>1</v>
      </c>
      <c r="E28" s="24" t="s">
        <v>100</v>
      </c>
    </row>
    <row r="29" spans="2:5" ht="12.95" customHeight="1">
      <c r="B29" s="21">
        <v>25</v>
      </c>
      <c r="C29" s="23" t="s">
        <v>53</v>
      </c>
      <c r="D29" s="21">
        <v>4</v>
      </c>
      <c r="E29" s="24" t="s">
        <v>101</v>
      </c>
    </row>
    <row r="30" spans="2:5" ht="12.95" customHeight="1">
      <c r="B30" s="21">
        <v>26</v>
      </c>
      <c r="C30" s="23" t="s">
        <v>54</v>
      </c>
      <c r="D30" s="21">
        <v>2</v>
      </c>
      <c r="E30" s="24" t="s">
        <v>102</v>
      </c>
    </row>
    <row r="31" spans="2:5" ht="12.95" customHeight="1">
      <c r="B31" s="21">
        <v>27</v>
      </c>
      <c r="C31" s="23" t="s">
        <v>55</v>
      </c>
      <c r="D31" s="21">
        <v>1</v>
      </c>
      <c r="E31" s="24" t="s">
        <v>103</v>
      </c>
    </row>
    <row r="32" spans="2:5" ht="12.95" customHeight="1">
      <c r="B32" s="21">
        <v>28</v>
      </c>
      <c r="C32" s="23" t="s">
        <v>56</v>
      </c>
      <c r="D32" s="21">
        <v>1</v>
      </c>
      <c r="E32" s="24" t="s">
        <v>104</v>
      </c>
    </row>
    <row r="33" spans="2:5" ht="12.95" customHeight="1">
      <c r="B33" s="21">
        <v>29</v>
      </c>
      <c r="C33" s="25" t="s">
        <v>57</v>
      </c>
      <c r="D33" s="21">
        <v>1</v>
      </c>
      <c r="E33" s="28" t="s">
        <v>15</v>
      </c>
    </row>
    <row r="34" spans="2:5" ht="12.95" customHeight="1">
      <c r="B34" s="21">
        <v>30</v>
      </c>
      <c r="C34" s="23" t="s">
        <v>58</v>
      </c>
      <c r="D34" s="21">
        <v>3</v>
      </c>
      <c r="E34" s="24" t="s">
        <v>105</v>
      </c>
    </row>
    <row r="35" spans="2:5" ht="12.95" customHeight="1">
      <c r="B35" s="21">
        <v>31</v>
      </c>
      <c r="C35" s="23" t="s">
        <v>59</v>
      </c>
      <c r="D35" s="21">
        <v>1</v>
      </c>
      <c r="E35" s="24" t="s">
        <v>106</v>
      </c>
    </row>
    <row r="36" spans="2:5" ht="12.95" customHeight="1">
      <c r="B36" s="21">
        <v>32</v>
      </c>
      <c r="C36" s="23" t="s">
        <v>60</v>
      </c>
      <c r="D36" s="21">
        <v>1</v>
      </c>
      <c r="E36" s="24" t="s">
        <v>107</v>
      </c>
    </row>
    <row r="37" spans="2:5" ht="12.95" customHeight="1">
      <c r="B37" s="21">
        <v>33</v>
      </c>
      <c r="C37" s="23" t="s">
        <v>61</v>
      </c>
      <c r="D37" s="21">
        <v>1</v>
      </c>
      <c r="E37" s="24" t="s">
        <v>108</v>
      </c>
    </row>
    <row r="38" spans="2:5" ht="12.95" customHeight="1">
      <c r="B38" s="21">
        <v>34</v>
      </c>
      <c r="C38" s="23" t="s">
        <v>62</v>
      </c>
      <c r="D38" s="21">
        <v>3</v>
      </c>
      <c r="E38" s="24" t="s">
        <v>109</v>
      </c>
    </row>
    <row r="39" spans="2:5" ht="12.95" customHeight="1">
      <c r="B39" s="21">
        <v>35</v>
      </c>
      <c r="C39" s="23" t="s">
        <v>63</v>
      </c>
      <c r="D39" s="21">
        <v>2</v>
      </c>
      <c r="E39" s="24" t="s">
        <v>110</v>
      </c>
    </row>
    <row r="40" spans="2:5" ht="12.95" customHeight="1">
      <c r="B40" s="21">
        <v>36</v>
      </c>
      <c r="C40" s="23" t="s">
        <v>64</v>
      </c>
      <c r="D40" s="21">
        <v>1</v>
      </c>
      <c r="E40" s="24" t="s">
        <v>111</v>
      </c>
    </row>
    <row r="41" spans="2:5" ht="12.95" customHeight="1">
      <c r="B41" s="21">
        <v>37</v>
      </c>
      <c r="C41" s="23" t="s">
        <v>65</v>
      </c>
      <c r="D41" s="21">
        <v>1</v>
      </c>
      <c r="E41" s="24" t="s">
        <v>112</v>
      </c>
    </row>
    <row r="42" spans="2:5" ht="12.95" customHeight="1">
      <c r="B42" s="21">
        <v>38</v>
      </c>
      <c r="C42" s="23" t="s">
        <v>66</v>
      </c>
      <c r="D42" s="21">
        <v>1</v>
      </c>
      <c r="E42" s="24" t="s">
        <v>113</v>
      </c>
    </row>
    <row r="43" spans="2:5" ht="12.95" customHeight="1">
      <c r="B43" s="21">
        <v>39</v>
      </c>
      <c r="C43" s="23" t="s">
        <v>67</v>
      </c>
      <c r="D43" s="21">
        <v>1</v>
      </c>
      <c r="E43" s="24" t="s">
        <v>114</v>
      </c>
    </row>
    <row r="44" spans="2:5" ht="12.95" customHeight="1">
      <c r="B44" s="21">
        <v>41</v>
      </c>
      <c r="C44" s="23" t="s">
        <v>68</v>
      </c>
      <c r="D44" s="21">
        <v>1</v>
      </c>
      <c r="E44" s="24" t="s">
        <v>115</v>
      </c>
    </row>
    <row r="45" spans="2:5" ht="12.95" customHeight="1">
      <c r="B45" s="21">
        <v>42</v>
      </c>
      <c r="C45" s="23" t="s">
        <v>69</v>
      </c>
      <c r="D45" s="21">
        <v>1</v>
      </c>
      <c r="E45" s="24" t="s">
        <v>116</v>
      </c>
    </row>
    <row r="46" spans="2:5" ht="12.95" customHeight="1">
      <c r="B46" s="21">
        <v>43</v>
      </c>
      <c r="C46" s="23" t="s">
        <v>70</v>
      </c>
      <c r="D46" s="21">
        <v>1</v>
      </c>
      <c r="E46" s="24" t="s">
        <v>117</v>
      </c>
    </row>
    <row r="47" spans="2:5" ht="12.95" customHeight="1">
      <c r="B47" s="21">
        <v>44</v>
      </c>
      <c r="C47" s="23" t="s">
        <v>71</v>
      </c>
      <c r="D47" s="21">
        <v>1</v>
      </c>
      <c r="E47" s="24" t="s">
        <v>118</v>
      </c>
    </row>
    <row r="48" spans="2:5" ht="12.95" customHeight="1">
      <c r="B48" s="21">
        <v>45</v>
      </c>
      <c r="C48" s="24" t="s">
        <v>73</v>
      </c>
      <c r="D48" s="21">
        <v>1</v>
      </c>
      <c r="E48" s="24" t="s">
        <v>119</v>
      </c>
    </row>
    <row r="49" spans="2:5" ht="12.95" customHeight="1">
      <c r="B49" s="21">
        <v>46</v>
      </c>
      <c r="C49" s="24" t="s">
        <v>75</v>
      </c>
      <c r="D49" s="21">
        <v>1</v>
      </c>
      <c r="E49" s="24" t="s">
        <v>120</v>
      </c>
    </row>
    <row r="50" spans="2:5" ht="12.95" customHeight="1">
      <c r="B50" s="21">
        <v>47</v>
      </c>
      <c r="C50" s="24" t="s">
        <v>76</v>
      </c>
      <c r="D50" s="21">
        <v>1</v>
      </c>
      <c r="E50" s="24" t="s">
        <v>87</v>
      </c>
    </row>
    <row r="51" spans="2:5" ht="12.95" customHeight="1">
      <c r="B51" s="21">
        <v>48</v>
      </c>
      <c r="C51" s="24" t="s">
        <v>77</v>
      </c>
      <c r="D51" s="21">
        <v>4</v>
      </c>
      <c r="E51" s="24" t="s">
        <v>121</v>
      </c>
    </row>
    <row r="52" spans="2:5" ht="12.95" customHeight="1">
      <c r="B52" s="21">
        <v>49</v>
      </c>
      <c r="C52" s="24" t="s">
        <v>79</v>
      </c>
      <c r="D52" s="21">
        <v>1</v>
      </c>
      <c r="E52" s="24" t="s">
        <v>122</v>
      </c>
    </row>
    <row r="53" spans="2:5" ht="12.95" customHeight="1">
      <c r="B53" s="21">
        <v>50</v>
      </c>
      <c r="C53" s="26" t="s">
        <v>81</v>
      </c>
      <c r="D53" s="21">
        <v>1</v>
      </c>
      <c r="E53" s="28" t="s">
        <v>82</v>
      </c>
    </row>
    <row r="54" spans="2:5">
      <c r="B54" s="16"/>
      <c r="C54" s="17"/>
    </row>
    <row r="55" spans="2:5">
      <c r="B55" s="16"/>
      <c r="C55" s="17"/>
    </row>
    <row r="56" spans="2:5">
      <c r="B56" s="16"/>
      <c r="C56" s="17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5E28DC-2F40-4548-BBDF-7A9FED37B394}"/>
</file>

<file path=customXml/itemProps2.xml><?xml version="1.0" encoding="utf-8"?>
<ds:datastoreItem xmlns:ds="http://schemas.openxmlformats.org/officeDocument/2006/customXml" ds:itemID="{D1873ACE-EC7D-4011-86FB-1C51C9B05829}"/>
</file>

<file path=customXml/itemProps3.xml><?xml version="1.0" encoding="utf-8"?>
<ds:datastoreItem xmlns:ds="http://schemas.openxmlformats.org/officeDocument/2006/customXml" ds:itemID="{4821266B-955A-467B-9E5F-AFE513856EE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GENIE B 23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2010-08-05T13:56:04Z</cp:lastPrinted>
  <dcterms:created xsi:type="dcterms:W3CDTF">2010-08-04T19:13:44Z</dcterms:created>
  <dcterms:modified xsi:type="dcterms:W3CDTF">2010-08-05T13:59:28Z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